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30"/>
  <workbookPr filterPrivacy="1" codeName="ThisWorkbook"/>
  <xr:revisionPtr revIDLastSave="32" documentId="8_{4AC5A12A-F439-4749-8090-E3483F33E185}" xr6:coauthVersionLast="47" xr6:coauthVersionMax="47" xr10:uidLastSave="{DA46FB13-FB01-4A40-952A-68E560570C25}"/>
  <bookViews>
    <workbookView xWindow="-16320" yWindow="-6540" windowWidth="16440" windowHeight="2832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H7" i="11"/>
  <c r="E3" i="11" l="1"/>
  <c r="E9" i="11" s="1"/>
  <c r="E10" i="11" l="1"/>
  <c r="I5" i="11"/>
  <c r="H34" i="11"/>
  <c r="H33" i="11"/>
  <c r="H32" i="11"/>
  <c r="H31" i="11"/>
  <c r="H30" i="11"/>
  <c r="H29" i="11"/>
  <c r="H25" i="11"/>
  <c r="H21" i="11"/>
  <c r="H20" i="11"/>
  <c r="H14" i="11"/>
  <c r="H8" i="11"/>
  <c r="H9" i="11" l="1"/>
  <c r="F10" i="11"/>
  <c r="E11" i="11" s="1"/>
  <c r="I6" i="11"/>
  <c r="H28" i="11" l="1"/>
  <c r="H24" i="11"/>
  <c r="H10" i="11"/>
  <c r="H22" i="11"/>
  <c r="H15" i="11"/>
  <c r="F11" i="11"/>
  <c r="J5" i="11"/>
  <c r="K5" i="11" s="1"/>
  <c r="L5" i="11" s="1"/>
  <c r="M5" i="11" s="1"/>
  <c r="N5" i="11" s="1"/>
  <c r="O5" i="11" s="1"/>
  <c r="P5" i="11" s="1"/>
  <c r="I4" i="11"/>
  <c r="H23" i="11" l="1"/>
  <c r="H16" i="11"/>
  <c r="E19" i="11"/>
  <c r="H11" i="11"/>
  <c r="H12" i="11"/>
  <c r="P4" i="11"/>
  <c r="Q5" i="11"/>
  <c r="R5" i="11" s="1"/>
  <c r="S5" i="11" s="1"/>
  <c r="T5" i="11" s="1"/>
  <c r="U5" i="11" s="1"/>
  <c r="V5" i="11" s="1"/>
  <c r="W5" i="11" s="1"/>
  <c r="J6" i="11"/>
  <c r="H19" i="11" l="1"/>
  <c r="H18" i="11"/>
  <c r="H17"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<sst xmlns="http://schemas.openxmlformats.org/spreadsheetml/2006/main" count="86" uniqueCount="71">
  <si>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</si>
  <si>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Solar UAV</t>
  </si>
  <si>
    <t>Enter Company Name in cell B2.</t>
  </si>
  <si>
    <t>Team SOL AVEM</t>
  </si>
  <si>
    <t>Enter the name of the Project Lead in cell B3. Enter the Project Start date in cell E3. Project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</si>
  <si>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</si>
  <si>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</si>
  <si>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</si>
  <si>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</si>
  <si>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</si>
  <si>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</si>
  <si>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</si>
  <si>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</si>
  <si>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</si>
  <si>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</si>
  <si>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</si>
  <si>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</si>
  <si>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</si>
  <si>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Phase 1: 33% Build</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</si>
  <si>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</si>
  <si>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Project Management Doc</t>
  </si>
  <si>
    <t>ME TEAM</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</si>
  <si>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</si>
  <si>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Fabricate flying wing prototype</t>
  </si>
  <si>
    <t>Control systems operating on prototype</t>
  </si>
  <si>
    <t>WEEK 20 Flight!</t>
  </si>
  <si>
    <r>
      <t xml:space="preserve">Hardware Update </t>
    </r>
    <r>
      <rPr>
        <b/>
        <sz val="11"/>
        <color theme="1"/>
        <rFont val="Calibri"/>
        <family val="2"/>
        <scheme val="minor"/>
      </rPr>
      <t>33</t>
    </r>
    <r>
      <rPr>
        <sz val="11"/>
        <color theme="1"/>
        <rFont val="Calibri"/>
        <family val="2"/>
        <scheme val="minor"/>
      </rPr>
      <t xml:space="preserve">% </t>
    </r>
  </si>
  <si>
    <t xml:space="preserve">Phase 2: 67% Build </t>
  </si>
  <si>
    <t xml:space="preserve">All control systems work properly </t>
  </si>
  <si>
    <t>Joel/Rad</t>
  </si>
  <si>
    <t xml:space="preserve">Final Chasis Fabricated </t>
  </si>
  <si>
    <t>Mitch/Gage</t>
  </si>
  <si>
    <t>Solar Panels on-board</t>
  </si>
  <si>
    <t>ME &amp; EE TEAM</t>
  </si>
  <si>
    <t>Sample phase title block</t>
  </si>
  <si>
    <t>Website Check #1</t>
  </si>
  <si>
    <t>RAD</t>
  </si>
  <si>
    <r>
      <t xml:space="preserve">Hardware Update </t>
    </r>
    <r>
      <rPr>
        <b/>
        <sz val="11"/>
        <color theme="1"/>
        <rFont val="Calibri"/>
        <family val="2"/>
        <scheme val="minor"/>
      </rPr>
      <t>67</t>
    </r>
    <r>
      <rPr>
        <sz val="11"/>
        <color theme="1"/>
        <rFont val="Calibri"/>
        <family val="2"/>
        <scheme val="minor"/>
      </rPr>
      <t xml:space="preserve">% </t>
    </r>
  </si>
  <si>
    <t>Phase 3: 100% Build</t>
  </si>
  <si>
    <t>Solar Panel Integration</t>
  </si>
  <si>
    <t>UGRADS REGISTRATION</t>
  </si>
  <si>
    <t>TEAM</t>
  </si>
  <si>
    <t>Poster Draft/Testing Plan</t>
  </si>
  <si>
    <r>
      <t xml:space="preserve">Hardware Update </t>
    </r>
    <r>
      <rPr>
        <b/>
        <sz val="11"/>
        <color theme="1"/>
        <rFont val="Calibri"/>
        <family val="2"/>
        <scheme val="minor"/>
      </rPr>
      <t>100</t>
    </r>
    <r>
      <rPr>
        <sz val="11"/>
        <color theme="1"/>
        <rFont val="Calibri"/>
        <family val="2"/>
        <scheme val="minor"/>
      </rPr>
      <t xml:space="preserve">% </t>
    </r>
    <r>
      <rPr>
        <sz val="11"/>
        <color theme="1"/>
        <rFont val="Calibri"/>
        <family val="2"/>
        <scheme val="minor"/>
      </rPr>
      <t>DONE</t>
    </r>
  </si>
  <si>
    <t>Phase 4: Testing</t>
  </si>
  <si>
    <t>Final Poster and Final PPT</t>
  </si>
  <si>
    <t xml:space="preserve">Initial Testing Results </t>
  </si>
  <si>
    <t>Final CAD Packet</t>
  </si>
  <si>
    <t>GAGE</t>
  </si>
  <si>
    <t>Expo PPT and Poster Presentation</t>
  </si>
  <si>
    <t>This is an empty row</t>
  </si>
  <si>
    <t xml:space="preserve">Final Report &amp; Product Demo/Final Results </t>
  </si>
  <si>
    <t>This row marks the end of the Project Schedule. DO NOT enter anything in this row. 
Insert new rows ABOVE this one to continue building out your Project Schedule.</t>
  </si>
  <si>
    <t>Final Website Check</t>
  </si>
  <si>
    <t>Client Handoff (Spec Sheet/Manuals)</t>
  </si>
  <si>
    <t>Insert new rows ABOVE this one</t>
  </si>
  <si>
    <t>SIMPLE GANTT CHART by Vertex42.com</t>
  </si>
  <si>
    <t>https://www.vertex42.com/ExcelTemplates/simple-gantt-chart.html</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</si>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</sst>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5">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3">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5" fontId="9" fillId="0" borderId="3">
      <alignment horizontal="center" vertical="center"/>
    </xf>
    <xf numFmtId="164" fontId="9" fillId="0" borderId="2" applyFill="0">
      <alignment horizontal="center" vertical="center"/>
    </xf>
    <xf numFmtId="0" fontId="9" fillId="0" borderId="2" applyFill="0">
      <alignment horizontal="center" vertical="center"/>
    </xf>
    <xf numFmtId="0" fontId="9" fillId="0" borderId="2" applyFill="0">
      <alignment horizontal="left" vertical="center" indent="2"/>
    </xf>
  </cellStyleXfs>
  <cellXfs count="100">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167" fontId="11" fillId="7" borderId="0" xfId="0" applyNumberFormat="1" applyFont="1" applyFill="1" applyAlignment="1">
      <alignment horizontal="center" vertical="center"/>
    </xf>
    <xf numFmtId="167" fontId="11" fillId="7" borderId="6" xfId="0" applyNumberFormat="1" applyFont="1" applyFill="1" applyBorder="1" applyAlignment="1">
      <alignment horizontal="center" vertical="center"/>
    </xf>
    <xf numFmtId="167" fontId="11" fillId="7" borderId="7" xfId="0" applyNumberFormat="1" applyFont="1" applyFill="1" applyBorder="1" applyAlignment="1">
      <alignment horizontal="center" vertical="center"/>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4" fontId="0" fillId="8" borderId="2" xfId="0" applyNumberFormat="1" applyFill="1" applyBorder="1" applyAlignment="1">
      <alignment horizontal="center" vertical="center"/>
    </xf>
    <xf numFmtId="164"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164" fontId="0" fillId="9" borderId="2" xfId="0" applyNumberFormat="1" applyFill="1" applyBorder="1" applyAlignment="1">
      <alignment horizontal="center" vertical="center"/>
    </xf>
    <xf numFmtId="164" fontId="5" fillId="9"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164" fontId="0" fillId="6" borderId="2" xfId="0" applyNumberFormat="1" applyFill="1" applyBorder="1" applyAlignment="1">
      <alignment horizontal="center" vertical="center"/>
    </xf>
    <xf numFmtId="164" fontId="5" fillId="6" borderId="2" xfId="0" applyNumberFormat="1"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4" fontId="0" fillId="5" borderId="2" xfId="0" applyNumberFormat="1" applyFill="1" applyBorder="1" applyAlignment="1">
      <alignment horizontal="center" vertical="center"/>
    </xf>
    <xf numFmtId="164"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164" fontId="9" fillId="3" borderId="2" xfId="10" applyFill="1">
      <alignment horizontal="center" vertical="center"/>
    </xf>
    <xf numFmtId="164" fontId="9" fillId="4" borderId="2" xfId="10" applyFill="1">
      <alignment horizontal="center" vertical="center"/>
    </xf>
    <xf numFmtId="164" fontId="9" fillId="11" borderId="2" xfId="10" applyFill="1">
      <alignment horizontal="center" vertical="center"/>
    </xf>
    <xf numFmtId="164" fontId="9" fillId="10" borderId="2" xfId="10" applyFill="1">
      <alignment horizontal="center" vertical="center"/>
    </xf>
    <xf numFmtId="164" fontId="9" fillId="0" borderId="2" xfId="10">
      <alignment horizontal="center" vertical="center"/>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0" fillId="0" borderId="10"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14" fontId="9" fillId="10" borderId="2" xfId="11" applyNumberFormat="1" applyFill="1">
      <alignment horizontal="center" vertical="center"/>
    </xf>
    <xf numFmtId="0" fontId="0" fillId="11" borderId="2" xfId="12" applyFont="1" applyFill="1">
      <alignment horizontal="left" vertical="center" indent="2"/>
    </xf>
    <xf numFmtId="0" fontId="0" fillId="4" borderId="2" xfId="12" applyFont="1" applyFill="1">
      <alignment horizontal="left" vertical="center" indent="2"/>
    </xf>
    <xf numFmtId="0" fontId="0" fillId="3" borderId="2" xfId="12" applyFont="1" applyFill="1">
      <alignment horizontal="left" vertical="center" indent="2"/>
    </xf>
    <xf numFmtId="0" fontId="0" fillId="11" borderId="2" xfId="11" applyFont="1" applyFill="1">
      <alignment horizontal="center" vertical="center"/>
    </xf>
    <xf numFmtId="0" fontId="0" fillId="10" borderId="2" xfId="11" applyFont="1" applyFill="1">
      <alignment horizontal="center" vertical="center"/>
    </xf>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5" fontId="9" fillId="0" borderId="3" xfId="9" applyAlignment="1">
      <alignment horizontal="center"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M37"/>
  <sheetViews>
    <sheetView showGridLines="0" tabSelected="1" showRuler="0" zoomScaleNormal="100" zoomScalePageLayoutView="70" workbookViewId="0">
      <pane ySplit="6" topLeftCell="A20" activePane="bottomLeft" state="frozen"/>
      <selection pane="bottomLeft" activeCell="K1" sqref="K1"/>
    </sheetView>
  </sheetViews>
  <sheetFormatPr defaultRowHeight="30" customHeight="1"/>
  <cols>
    <col min="1" max="1" width="2.7109375" style="58" customWidth="1"/>
    <col min="2" max="2" width="41.5703125" customWidth="1"/>
    <col min="3" max="3" width="15.42578125" customWidth="1"/>
    <col min="4" max="4" width="10.7109375" customWidth="1"/>
    <col min="5" max="5" width="10.42578125" style="5" customWidth="1"/>
    <col min="6" max="6" width="10.42578125" customWidth="1"/>
    <col min="7" max="7" width="2.7109375" customWidth="1"/>
    <col min="8" max="8" width="6.140625" hidden="1" customWidth="1"/>
    <col min="9" max="64" width="2.5703125" customWidth="1"/>
    <col min="69" max="70" width="10.28515625"/>
  </cols>
  <sheetData>
    <row r="1" spans="1:64" ht="30" customHeight="1">
      <c r="A1" s="59" t="s">
        <v>0</v>
      </c>
      <c r="B1" s="62" t="s">
        <v>1</v>
      </c>
      <c r="C1" s="1"/>
      <c r="D1" s="2"/>
      <c r="E1" s="4"/>
      <c r="F1" s="47"/>
      <c r="H1" s="2"/>
      <c r="I1" s="85"/>
    </row>
    <row r="2" spans="1:64" ht="30" customHeight="1">
      <c r="A2" s="58" t="s">
        <v>2</v>
      </c>
      <c r="B2" s="63" t="s">
        <v>3</v>
      </c>
      <c r="I2" s="86"/>
    </row>
    <row r="3" spans="1:64" ht="30" customHeight="1">
      <c r="A3" s="58" t="s">
        <v>4</v>
      </c>
      <c r="B3" s="64"/>
      <c r="C3" s="97" t="s">
        <v>5</v>
      </c>
      <c r="D3" s="98"/>
      <c r="E3" s="99">
        <f ca="1">TODAY()</f>
        <v>44899</v>
      </c>
      <c r="F3" s="99"/>
    </row>
    <row r="4" spans="1:64" ht="30" customHeight="1">
      <c r="A4" s="59" t="s">
        <v>6</v>
      </c>
      <c r="C4" s="97" t="s">
        <v>7</v>
      </c>
      <c r="D4" s="98"/>
      <c r="E4" s="7">
        <v>1</v>
      </c>
      <c r="I4" s="94">
        <f ca="1">I5</f>
        <v>44900</v>
      </c>
      <c r="J4" s="95"/>
      <c r="K4" s="95"/>
      <c r="L4" s="95"/>
      <c r="M4" s="95"/>
      <c r="N4" s="95"/>
      <c r="O4" s="96"/>
      <c r="P4" s="94">
        <f ca="1">P5</f>
        <v>44907</v>
      </c>
      <c r="Q4" s="95"/>
      <c r="R4" s="95"/>
      <c r="S4" s="95"/>
      <c r="T4" s="95"/>
      <c r="U4" s="95"/>
      <c r="V4" s="96"/>
      <c r="W4" s="94">
        <f ca="1">W5</f>
        <v>44914</v>
      </c>
      <c r="X4" s="95"/>
      <c r="Y4" s="95"/>
      <c r="Z4" s="95"/>
      <c r="AA4" s="95"/>
      <c r="AB4" s="95"/>
      <c r="AC4" s="96"/>
      <c r="AD4" s="94">
        <f ca="1">AD5</f>
        <v>44921</v>
      </c>
      <c r="AE4" s="95"/>
      <c r="AF4" s="95"/>
      <c r="AG4" s="95"/>
      <c r="AH4" s="95"/>
      <c r="AI4" s="95"/>
      <c r="AJ4" s="96"/>
      <c r="AK4" s="94">
        <f ca="1">AK5</f>
        <v>44928</v>
      </c>
      <c r="AL4" s="95"/>
      <c r="AM4" s="95"/>
      <c r="AN4" s="95"/>
      <c r="AO4" s="95"/>
      <c r="AP4" s="95"/>
      <c r="AQ4" s="96"/>
      <c r="AR4" s="94">
        <f ca="1">AR5</f>
        <v>44935</v>
      </c>
      <c r="AS4" s="95"/>
      <c r="AT4" s="95"/>
      <c r="AU4" s="95"/>
      <c r="AV4" s="95"/>
      <c r="AW4" s="95"/>
      <c r="AX4" s="96"/>
      <c r="AY4" s="94">
        <f ca="1">AY5</f>
        <v>44942</v>
      </c>
      <c r="AZ4" s="95"/>
      <c r="BA4" s="95"/>
      <c r="BB4" s="95"/>
      <c r="BC4" s="95"/>
      <c r="BD4" s="95"/>
      <c r="BE4" s="96"/>
      <c r="BF4" s="94">
        <f ca="1">BF5</f>
        <v>44949</v>
      </c>
      <c r="BG4" s="95"/>
      <c r="BH4" s="95"/>
      <c r="BI4" s="95"/>
      <c r="BJ4" s="95"/>
      <c r="BK4" s="95"/>
      <c r="BL4" s="96"/>
    </row>
    <row r="5" spans="1:64" ht="15" customHeight="1">
      <c r="A5" s="59" t="s">
        <v>8</v>
      </c>
      <c r="B5" s="84"/>
      <c r="C5" s="84"/>
      <c r="D5" s="84"/>
      <c r="E5" s="84"/>
      <c r="F5" s="84"/>
      <c r="G5" s="84"/>
      <c r="I5" s="11">
        <f ca="1">Project_Start-WEEKDAY(Project_Start,1)+2+7*(Display_Week-1)</f>
        <v>44900</v>
      </c>
      <c r="J5" s="10">
        <f ca="1">I5+1</f>
        <v>44901</v>
      </c>
      <c r="K5" s="10">
        <f t="shared" ref="K5:AX5" ca="1" si="0">J5+1</f>
        <v>44902</v>
      </c>
      <c r="L5" s="10">
        <f t="shared" ca="1" si="0"/>
        <v>44903</v>
      </c>
      <c r="M5" s="10">
        <f t="shared" ca="1" si="0"/>
        <v>44904</v>
      </c>
      <c r="N5" s="10">
        <f t="shared" ca="1" si="0"/>
        <v>44905</v>
      </c>
      <c r="O5" s="12">
        <f t="shared" ca="1" si="0"/>
        <v>44906</v>
      </c>
      <c r="P5" s="11">
        <f ca="1">O5+1</f>
        <v>44907</v>
      </c>
      <c r="Q5" s="10">
        <f ca="1">P5+1</f>
        <v>44908</v>
      </c>
      <c r="R5" s="10">
        <f t="shared" ca="1" si="0"/>
        <v>44909</v>
      </c>
      <c r="S5" s="10">
        <f t="shared" ca="1" si="0"/>
        <v>44910</v>
      </c>
      <c r="T5" s="10">
        <f t="shared" ca="1" si="0"/>
        <v>44911</v>
      </c>
      <c r="U5" s="10">
        <f t="shared" ca="1" si="0"/>
        <v>44912</v>
      </c>
      <c r="V5" s="12">
        <f t="shared" ca="1" si="0"/>
        <v>44913</v>
      </c>
      <c r="W5" s="11">
        <f ca="1">V5+1</f>
        <v>44914</v>
      </c>
      <c r="X5" s="10">
        <f ca="1">W5+1</f>
        <v>44915</v>
      </c>
      <c r="Y5" s="10">
        <f t="shared" ca="1" si="0"/>
        <v>44916</v>
      </c>
      <c r="Z5" s="10">
        <f t="shared" ca="1" si="0"/>
        <v>44917</v>
      </c>
      <c r="AA5" s="10">
        <f t="shared" ca="1" si="0"/>
        <v>44918</v>
      </c>
      <c r="AB5" s="10">
        <f t="shared" ca="1" si="0"/>
        <v>44919</v>
      </c>
      <c r="AC5" s="12">
        <f t="shared" ca="1" si="0"/>
        <v>44920</v>
      </c>
      <c r="AD5" s="11">
        <f ca="1">AC5+1</f>
        <v>44921</v>
      </c>
      <c r="AE5" s="10">
        <f ca="1">AD5+1</f>
        <v>44922</v>
      </c>
      <c r="AF5" s="10">
        <f t="shared" ca="1" si="0"/>
        <v>44923</v>
      </c>
      <c r="AG5" s="10">
        <f t="shared" ca="1" si="0"/>
        <v>44924</v>
      </c>
      <c r="AH5" s="10">
        <f t="shared" ca="1" si="0"/>
        <v>44925</v>
      </c>
      <c r="AI5" s="10">
        <f t="shared" ca="1" si="0"/>
        <v>44926</v>
      </c>
      <c r="AJ5" s="12">
        <f t="shared" ca="1" si="0"/>
        <v>44927</v>
      </c>
      <c r="AK5" s="11">
        <f ca="1">AJ5+1</f>
        <v>44928</v>
      </c>
      <c r="AL5" s="10">
        <f ca="1">AK5+1</f>
        <v>44929</v>
      </c>
      <c r="AM5" s="10">
        <f t="shared" ca="1" si="0"/>
        <v>44930</v>
      </c>
      <c r="AN5" s="10">
        <f t="shared" ca="1" si="0"/>
        <v>44931</v>
      </c>
      <c r="AO5" s="10">
        <f t="shared" ca="1" si="0"/>
        <v>44932</v>
      </c>
      <c r="AP5" s="10">
        <f t="shared" ca="1" si="0"/>
        <v>44933</v>
      </c>
      <c r="AQ5" s="12">
        <f t="shared" ca="1" si="0"/>
        <v>44934</v>
      </c>
      <c r="AR5" s="11">
        <f ca="1">AQ5+1</f>
        <v>44935</v>
      </c>
      <c r="AS5" s="10">
        <f ca="1">AR5+1</f>
        <v>44936</v>
      </c>
      <c r="AT5" s="10">
        <f t="shared" ca="1" si="0"/>
        <v>44937</v>
      </c>
      <c r="AU5" s="10">
        <f t="shared" ca="1" si="0"/>
        <v>44938</v>
      </c>
      <c r="AV5" s="10">
        <f t="shared" ca="1" si="0"/>
        <v>44939</v>
      </c>
      <c r="AW5" s="10">
        <f t="shared" ca="1" si="0"/>
        <v>44940</v>
      </c>
      <c r="AX5" s="12">
        <f t="shared" ca="1" si="0"/>
        <v>44941</v>
      </c>
      <c r="AY5" s="11">
        <f ca="1">AX5+1</f>
        <v>44942</v>
      </c>
      <c r="AZ5" s="10">
        <f ca="1">AY5+1</f>
        <v>44943</v>
      </c>
      <c r="BA5" s="10">
        <f t="shared" ref="BA5:BE5" ca="1" si="1">AZ5+1</f>
        <v>44944</v>
      </c>
      <c r="BB5" s="10">
        <f t="shared" ca="1" si="1"/>
        <v>44945</v>
      </c>
      <c r="BC5" s="10">
        <f t="shared" ca="1" si="1"/>
        <v>44946</v>
      </c>
      <c r="BD5" s="10">
        <f t="shared" ca="1" si="1"/>
        <v>44947</v>
      </c>
      <c r="BE5" s="12">
        <f t="shared" ca="1" si="1"/>
        <v>44948</v>
      </c>
      <c r="BF5" s="11">
        <f ca="1">BE5+1</f>
        <v>44949</v>
      </c>
      <c r="BG5" s="10">
        <f ca="1">BF5+1</f>
        <v>44950</v>
      </c>
      <c r="BH5" s="10">
        <f t="shared" ref="BH5:BL5" ca="1" si="2">BG5+1</f>
        <v>44951</v>
      </c>
      <c r="BI5" s="10">
        <f t="shared" ca="1" si="2"/>
        <v>44952</v>
      </c>
      <c r="BJ5" s="10">
        <f t="shared" ca="1" si="2"/>
        <v>44953</v>
      </c>
      <c r="BK5" s="10">
        <f t="shared" ca="1" si="2"/>
        <v>44954</v>
      </c>
      <c r="BL5" s="12">
        <f t="shared" ca="1" si="2"/>
        <v>44955</v>
      </c>
    </row>
    <row r="6" spans="1:64" ht="30" customHeight="1" thickBot="1">
      <c r="A6" s="59" t="s">
        <v>9</v>
      </c>
      <c r="B6" s="8" t="s">
        <v>10</v>
      </c>
      <c r="C6" s="9" t="s">
        <v>11</v>
      </c>
      <c r="D6" s="9" t="s">
        <v>12</v>
      </c>
      <c r="E6" s="9" t="s">
        <v>13</v>
      </c>
      <c r="F6" s="9" t="s">
        <v>14</v>
      </c>
      <c r="G6" s="9"/>
      <c r="H6" s="9" t="s">
        <v>15</v>
      </c>
      <c r="I6" s="13" t="str">
        <f t="shared" ref="I6" ca="1" si="3">LEFT(TEXT(I5,"ddd"),1)</f>
        <v>M</v>
      </c>
      <c r="J6" s="13" t="str">
        <f t="shared" ref="J6:AR6" ca="1" si="4">LEFT(TEXT(J5,"ddd"),1)</f>
        <v>T</v>
      </c>
      <c r="K6" s="13" t="str">
        <f t="shared" ca="1" si="4"/>
        <v>W</v>
      </c>
      <c r="L6" s="13" t="str">
        <f t="shared" ca="1" si="4"/>
        <v>T</v>
      </c>
      <c r="M6" s="13" t="str">
        <f t="shared" ca="1" si="4"/>
        <v>F</v>
      </c>
      <c r="N6" s="13" t="str">
        <f t="shared" ca="1" si="4"/>
        <v>S</v>
      </c>
      <c r="O6" s="13" t="str">
        <f t="shared" ca="1" si="4"/>
        <v>S</v>
      </c>
      <c r="P6" s="13" t="str">
        <f t="shared" ca="1" si="4"/>
        <v>M</v>
      </c>
      <c r="Q6" s="13" t="str">
        <f t="shared" ca="1" si="4"/>
        <v>T</v>
      </c>
      <c r="R6" s="13" t="str">
        <f t="shared" ca="1" si="4"/>
        <v>W</v>
      </c>
      <c r="S6" s="13" t="str">
        <f t="shared" ca="1" si="4"/>
        <v>T</v>
      </c>
      <c r="T6" s="13" t="str">
        <f t="shared" ca="1" si="4"/>
        <v>F</v>
      </c>
      <c r="U6" s="13" t="str">
        <f t="shared" ca="1" si="4"/>
        <v>S</v>
      </c>
      <c r="V6" s="13" t="str">
        <f t="shared" ca="1" si="4"/>
        <v>S</v>
      </c>
      <c r="W6" s="13" t="str">
        <f t="shared" ca="1" si="4"/>
        <v>M</v>
      </c>
      <c r="X6" s="13" t="str">
        <f t="shared" ca="1" si="4"/>
        <v>T</v>
      </c>
      <c r="Y6" s="13" t="str">
        <f t="shared" ca="1" si="4"/>
        <v>W</v>
      </c>
      <c r="Z6" s="13" t="str">
        <f t="shared" ca="1" si="4"/>
        <v>T</v>
      </c>
      <c r="AA6" s="13" t="str">
        <f t="shared" ca="1" si="4"/>
        <v>F</v>
      </c>
      <c r="AB6" s="13" t="str">
        <f t="shared" ca="1" si="4"/>
        <v>S</v>
      </c>
      <c r="AC6" s="13" t="str">
        <f t="shared" ca="1" si="4"/>
        <v>S</v>
      </c>
      <c r="AD6" s="13" t="str">
        <f t="shared" ca="1" si="4"/>
        <v>M</v>
      </c>
      <c r="AE6" s="13" t="str">
        <f t="shared" ca="1" si="4"/>
        <v>T</v>
      </c>
      <c r="AF6" s="13" t="str">
        <f t="shared" ca="1" si="4"/>
        <v>W</v>
      </c>
      <c r="AG6" s="13" t="str">
        <f t="shared" ca="1" si="4"/>
        <v>T</v>
      </c>
      <c r="AH6" s="13" t="str">
        <f t="shared" ca="1" si="4"/>
        <v>F</v>
      </c>
      <c r="AI6" s="13" t="str">
        <f t="shared" ca="1" si="4"/>
        <v>S</v>
      </c>
      <c r="AJ6" s="13" t="str">
        <f t="shared" ca="1" si="4"/>
        <v>S</v>
      </c>
      <c r="AK6" s="13" t="str">
        <f t="shared" ca="1" si="4"/>
        <v>M</v>
      </c>
      <c r="AL6" s="13" t="str">
        <f t="shared" ca="1" si="4"/>
        <v>T</v>
      </c>
      <c r="AM6" s="13" t="str">
        <f t="shared" ca="1" si="4"/>
        <v>W</v>
      </c>
      <c r="AN6" s="13" t="str">
        <f t="shared" ca="1" si="4"/>
        <v>T</v>
      </c>
      <c r="AO6" s="13" t="str">
        <f t="shared" ca="1" si="4"/>
        <v>F</v>
      </c>
      <c r="AP6" s="13" t="str">
        <f t="shared" ca="1" si="4"/>
        <v>S</v>
      </c>
      <c r="AQ6" s="13" t="str">
        <f t="shared" ca="1" si="4"/>
        <v>S</v>
      </c>
      <c r="AR6" s="13" t="str">
        <f t="shared" ca="1" si="4"/>
        <v>M</v>
      </c>
      <c r="AS6" s="13" t="str">
        <f t="shared" ref="AS6:BL6" ca="1" si="5">LEFT(TEXT(AS5,"ddd"),1)</f>
        <v>T</v>
      </c>
      <c r="AT6" s="13" t="str">
        <f t="shared" ca="1" si="5"/>
        <v>W</v>
      </c>
      <c r="AU6" s="13" t="str">
        <f t="shared" ca="1" si="5"/>
        <v>T</v>
      </c>
      <c r="AV6" s="13" t="str">
        <f t="shared" ca="1" si="5"/>
        <v>F</v>
      </c>
      <c r="AW6" s="13" t="str">
        <f t="shared" ca="1" si="5"/>
        <v>S</v>
      </c>
      <c r="AX6" s="13" t="str">
        <f t="shared" ca="1" si="5"/>
        <v>S</v>
      </c>
      <c r="AY6" s="13" t="str">
        <f t="shared" ca="1" si="5"/>
        <v>M</v>
      </c>
      <c r="AZ6" s="13" t="str">
        <f t="shared" ca="1" si="5"/>
        <v>T</v>
      </c>
      <c r="BA6" s="13" t="str">
        <f t="shared" ca="1" si="5"/>
        <v>W</v>
      </c>
      <c r="BB6" s="13" t="str">
        <f t="shared" ca="1" si="5"/>
        <v>T</v>
      </c>
      <c r="BC6" s="13" t="str">
        <f t="shared" ca="1" si="5"/>
        <v>F</v>
      </c>
      <c r="BD6" s="13" t="str">
        <f t="shared" ca="1" si="5"/>
        <v>S</v>
      </c>
      <c r="BE6" s="13" t="str">
        <f t="shared" ca="1" si="5"/>
        <v>S</v>
      </c>
      <c r="BF6" s="13" t="str">
        <f t="shared" ca="1" si="5"/>
        <v>M</v>
      </c>
      <c r="BG6" s="13" t="str">
        <f t="shared" ca="1" si="5"/>
        <v>T</v>
      </c>
      <c r="BH6" s="13" t="str">
        <f t="shared" ca="1" si="5"/>
        <v>W</v>
      </c>
      <c r="BI6" s="13" t="str">
        <f t="shared" ca="1" si="5"/>
        <v>T</v>
      </c>
      <c r="BJ6" s="13" t="str">
        <f t="shared" ca="1" si="5"/>
        <v>F</v>
      </c>
      <c r="BK6" s="13" t="str">
        <f t="shared" ca="1" si="5"/>
        <v>S</v>
      </c>
      <c r="BL6" s="13" t="str">
        <f t="shared" ca="1" si="5"/>
        <v>S</v>
      </c>
    </row>
    <row r="7" spans="1:64" ht="30" hidden="1" customHeight="1" thickBot="1">
      <c r="A7" s="58" t="s">
        <v>16</v>
      </c>
      <c r="C7" s="61"/>
      <c r="E7"/>
      <c r="H7" t="str">
        <f ca="1">IF(OR(ISBLANK(task_start),ISBLANK(task_end)),"",task_end-task_start+1)</f>
        <v/>
      </c>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row>
    <row r="8" spans="1:64" s="3" customFormat="1" ht="30" customHeight="1" thickBot="1">
      <c r="A8" s="59" t="s">
        <v>17</v>
      </c>
      <c r="B8" s="18" t="s">
        <v>18</v>
      </c>
      <c r="C8" s="70"/>
      <c r="D8" s="19"/>
      <c r="E8" s="20"/>
      <c r="F8" s="21"/>
      <c r="G8" s="17"/>
      <c r="H8" s="17" t="str">
        <f t="shared" ref="H8:H34" ca="1" si="6">IF(OR(ISBLANK(task_start),ISBLANK(task_end)),"",task_end-task_start+1)</f>
        <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row>
    <row r="9" spans="1:64" s="3" customFormat="1" ht="30" customHeight="1" thickBot="1">
      <c r="A9" s="59" t="s">
        <v>19</v>
      </c>
      <c r="B9" s="79" t="s">
        <v>20</v>
      </c>
      <c r="C9" s="71" t="s">
        <v>21</v>
      </c>
      <c r="D9" s="22">
        <v>1</v>
      </c>
      <c r="E9" s="65">
        <f ca="1">Project_Start</f>
        <v>44899</v>
      </c>
      <c r="F9" s="65">
        <v>44806</v>
      </c>
      <c r="G9" s="17"/>
      <c r="H9" s="17">
        <f t="shared" ca="1" si="6"/>
        <v>-92</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s="3" customFormat="1" ht="30" customHeight="1" thickBot="1">
      <c r="A10" s="59" t="s">
        <v>22</v>
      </c>
      <c r="B10" s="79" t="s">
        <v>23</v>
      </c>
      <c r="C10" s="71" t="s">
        <v>21</v>
      </c>
      <c r="D10" s="22">
        <v>1</v>
      </c>
      <c r="E10" s="65">
        <f>F9</f>
        <v>44806</v>
      </c>
      <c r="F10" s="65">
        <f>E10+2</f>
        <v>44808</v>
      </c>
      <c r="G10" s="17"/>
      <c r="H10" s="17">
        <f t="shared" ca="1" si="6"/>
        <v>3</v>
      </c>
      <c r="I10" s="44"/>
      <c r="J10" s="44"/>
      <c r="K10" s="44"/>
      <c r="L10" s="44"/>
      <c r="M10" s="44"/>
      <c r="N10" s="44"/>
      <c r="O10" s="44"/>
      <c r="P10" s="44"/>
      <c r="Q10" s="44"/>
      <c r="R10" s="44"/>
      <c r="S10" s="44"/>
      <c r="T10" s="44"/>
      <c r="U10" s="45"/>
      <c r="V10" s="45"/>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row>
    <row r="11" spans="1:64" s="3" customFormat="1" ht="30" customHeight="1" thickBot="1">
      <c r="A11" s="58"/>
      <c r="B11" s="79" t="s">
        <v>24</v>
      </c>
      <c r="C11" s="71" t="s">
        <v>21</v>
      </c>
      <c r="D11" s="22">
        <v>1</v>
      </c>
      <c r="E11" s="65">
        <f>F10</f>
        <v>44808</v>
      </c>
      <c r="F11" s="65">
        <f>E11+4</f>
        <v>44812</v>
      </c>
      <c r="G11" s="17"/>
      <c r="H11" s="17">
        <f t="shared" ca="1" si="6"/>
        <v>5</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row>
    <row r="12" spans="1:64" s="3" customFormat="1" ht="30" customHeight="1" thickBot="1">
      <c r="A12" s="58"/>
      <c r="B12" s="79" t="s">
        <v>25</v>
      </c>
      <c r="C12" s="71" t="s">
        <v>21</v>
      </c>
      <c r="D12" s="22">
        <v>1</v>
      </c>
      <c r="E12" s="65">
        <v>44823</v>
      </c>
      <c r="F12" s="65">
        <v>44827</v>
      </c>
      <c r="G12" s="17"/>
      <c r="H12" s="17">
        <f t="shared" ca="1" si="6"/>
        <v>5</v>
      </c>
      <c r="I12" s="44"/>
      <c r="J12" s="44"/>
      <c r="K12" s="44"/>
      <c r="L12" s="44"/>
      <c r="M12" s="44"/>
      <c r="N12" s="44"/>
      <c r="O12" s="44"/>
      <c r="P12" s="44"/>
      <c r="Q12" s="44"/>
      <c r="R12" s="44"/>
      <c r="S12" s="44"/>
      <c r="T12" s="44"/>
      <c r="U12" s="44"/>
      <c r="V12" s="44"/>
      <c r="W12" s="44"/>
      <c r="X12" s="44"/>
      <c r="Y12" s="45"/>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row>
    <row r="13" spans="1:64" s="3" customFormat="1" ht="30" customHeight="1" thickBot="1">
      <c r="A13" s="59"/>
      <c r="B13" s="91" t="s">
        <v>26</v>
      </c>
      <c r="C13" s="71" t="s">
        <v>21</v>
      </c>
      <c r="D13" s="22">
        <v>1</v>
      </c>
      <c r="E13" s="65">
        <v>44803</v>
      </c>
      <c r="F13" s="65">
        <v>44834</v>
      </c>
      <c r="G13" s="17"/>
      <c r="H13" s="17"/>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row>
    <row r="14" spans="1:64" s="3" customFormat="1" ht="30" customHeight="1" thickBot="1">
      <c r="A14" s="58"/>
      <c r="B14" s="23" t="s">
        <v>27</v>
      </c>
      <c r="C14" s="72"/>
      <c r="D14" s="24"/>
      <c r="E14" s="25"/>
      <c r="F14" s="26"/>
      <c r="G14" s="17"/>
      <c r="H14" s="17" t="str">
        <f t="shared" ca="1" si="6"/>
        <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row>
    <row r="15" spans="1:64" s="3" customFormat="1" ht="30" customHeight="1" thickBot="1">
      <c r="A15" s="58"/>
      <c r="B15" s="80" t="s">
        <v>28</v>
      </c>
      <c r="C15" s="73" t="s">
        <v>29</v>
      </c>
      <c r="D15" s="22">
        <v>1</v>
      </c>
      <c r="E15" s="66">
        <v>44834</v>
      </c>
      <c r="F15" s="66">
        <v>44844</v>
      </c>
      <c r="G15" s="17"/>
      <c r="H15" s="17">
        <f t="shared" ca="1" si="6"/>
        <v>11</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row>
    <row r="16" spans="1:64" s="3" customFormat="1" ht="30" customHeight="1" thickBot="1">
      <c r="A16" s="58"/>
      <c r="B16" s="80" t="s">
        <v>30</v>
      </c>
      <c r="C16" s="73" t="s">
        <v>31</v>
      </c>
      <c r="D16" s="27">
        <v>0.75</v>
      </c>
      <c r="E16" s="66">
        <v>44835</v>
      </c>
      <c r="F16" s="66">
        <v>44849</v>
      </c>
      <c r="G16" s="17"/>
      <c r="H16" s="17">
        <f t="shared" ca="1" si="6"/>
        <v>15</v>
      </c>
      <c r="I16" s="44"/>
      <c r="J16" s="44"/>
      <c r="K16" s="44"/>
      <c r="L16" s="44"/>
      <c r="M16" s="44"/>
      <c r="N16" s="44"/>
      <c r="O16" s="44"/>
      <c r="P16" s="44"/>
      <c r="Q16" s="44"/>
      <c r="R16" s="44"/>
      <c r="S16" s="44"/>
      <c r="T16" s="44"/>
      <c r="U16" s="45"/>
      <c r="V16" s="45"/>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row>
    <row r="17" spans="1:65" s="3" customFormat="1" ht="30" customHeight="1" thickBot="1">
      <c r="A17" s="58"/>
      <c r="B17" s="80" t="s">
        <v>32</v>
      </c>
      <c r="C17" s="73" t="s">
        <v>33</v>
      </c>
      <c r="D17" s="27">
        <v>0.5</v>
      </c>
      <c r="E17" s="66">
        <v>44844</v>
      </c>
      <c r="F17" s="66">
        <v>44855</v>
      </c>
      <c r="G17" s="17"/>
      <c r="H17" s="17">
        <f t="shared" ca="1" si="6"/>
        <v>12</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row>
    <row r="18" spans="1:65" s="3" customFormat="1" ht="30" customHeight="1" thickBot="1">
      <c r="A18" s="58" t="s">
        <v>34</v>
      </c>
      <c r="B18" s="80" t="s">
        <v>35</v>
      </c>
      <c r="C18" s="73" t="s">
        <v>36</v>
      </c>
      <c r="D18" s="22">
        <v>1</v>
      </c>
      <c r="E18" s="66">
        <v>44844</v>
      </c>
      <c r="F18" s="66">
        <v>44848</v>
      </c>
      <c r="G18" s="17"/>
      <c r="H18" s="17">
        <f t="shared" ca="1" si="6"/>
        <v>5</v>
      </c>
      <c r="I18" s="44"/>
      <c r="J18" s="44"/>
      <c r="K18" s="44"/>
      <c r="L18" s="44"/>
      <c r="M18" s="44"/>
      <c r="N18" s="44"/>
      <c r="O18" s="44"/>
      <c r="P18" s="44"/>
      <c r="Q18" s="44"/>
      <c r="R18" s="44"/>
      <c r="S18" s="44"/>
      <c r="T18" s="44"/>
      <c r="U18" s="44"/>
      <c r="V18" s="44"/>
      <c r="W18" s="44"/>
      <c r="X18" s="44"/>
      <c r="Y18" s="45"/>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row>
    <row r="19" spans="1:65" s="3" customFormat="1" ht="30" customHeight="1" thickBot="1">
      <c r="A19" s="58"/>
      <c r="B19" s="90" t="s">
        <v>37</v>
      </c>
      <c r="C19" s="73" t="s">
        <v>21</v>
      </c>
      <c r="D19" s="27"/>
      <c r="E19" s="66">
        <f>E18</f>
        <v>44844</v>
      </c>
      <c r="F19" s="66">
        <v>44855</v>
      </c>
      <c r="G19" s="17"/>
      <c r="H19" s="17">
        <f t="shared" ca="1" si="6"/>
        <v>12</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row>
    <row r="20" spans="1:65" s="3" customFormat="1" ht="30" customHeight="1" thickBot="1">
      <c r="A20" s="58"/>
      <c r="B20" s="28" t="s">
        <v>38</v>
      </c>
      <c r="C20" s="74"/>
      <c r="D20" s="29"/>
      <c r="E20" s="30"/>
      <c r="F20" s="31"/>
      <c r="G20" s="17"/>
      <c r="H20" s="17" t="str">
        <f t="shared" ca="1" si="6"/>
        <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row>
    <row r="21" spans="1:65" s="3" customFormat="1" ht="30" customHeight="1" thickBot="1">
      <c r="A21" s="58"/>
      <c r="B21" s="81" t="s">
        <v>39</v>
      </c>
      <c r="C21" s="75" t="s">
        <v>33</v>
      </c>
      <c r="D21" s="32">
        <v>0.8</v>
      </c>
      <c r="E21" s="67">
        <v>44855</v>
      </c>
      <c r="F21" s="67">
        <f>E21+14</f>
        <v>44869</v>
      </c>
      <c r="G21" s="17"/>
      <c r="H21" s="17">
        <f t="shared" ca="1" si="6"/>
        <v>15</v>
      </c>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row>
    <row r="22" spans="1:65" s="3" customFormat="1" ht="30" customHeight="1" thickBot="1">
      <c r="A22" s="58"/>
      <c r="B22" s="81" t="s">
        <v>40</v>
      </c>
      <c r="C22" s="92" t="s">
        <v>41</v>
      </c>
      <c r="D22" s="32">
        <v>1</v>
      </c>
      <c r="E22" s="67">
        <v>44862</v>
      </c>
      <c r="F22" s="67">
        <v>44862</v>
      </c>
      <c r="G22" s="17"/>
      <c r="H22" s="17">
        <f t="shared" ca="1" si="6"/>
        <v>1</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row>
    <row r="23" spans="1:65" s="3" customFormat="1" ht="30" customHeight="1" thickBot="1">
      <c r="A23" s="58" t="s">
        <v>34</v>
      </c>
      <c r="B23" s="81" t="s">
        <v>42</v>
      </c>
      <c r="C23" s="92" t="s">
        <v>41</v>
      </c>
      <c r="D23" s="32">
        <v>1</v>
      </c>
      <c r="E23" s="67">
        <v>44859</v>
      </c>
      <c r="F23" s="67">
        <v>44869</v>
      </c>
      <c r="G23" s="17"/>
      <c r="H23" s="17">
        <f t="shared" ca="1" si="6"/>
        <v>11</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row>
    <row r="24" spans="1:65" s="3" customFormat="1" ht="30" customHeight="1" thickBot="1">
      <c r="A24" s="58"/>
      <c r="B24" s="89" t="s">
        <v>43</v>
      </c>
      <c r="C24" s="75" t="s">
        <v>21</v>
      </c>
      <c r="D24" s="32">
        <v>1</v>
      </c>
      <c r="E24" s="67">
        <v>44856</v>
      </c>
      <c r="F24" s="67">
        <v>44876</v>
      </c>
      <c r="G24" s="17"/>
      <c r="H24" s="17">
        <f t="shared" ca="1" si="6"/>
        <v>21</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row>
    <row r="25" spans="1:65" s="3" customFormat="1" ht="30" customHeight="1" thickBot="1">
      <c r="A25" s="58"/>
      <c r="B25" s="33" t="s">
        <v>44</v>
      </c>
      <c r="C25" s="76"/>
      <c r="D25" s="34"/>
      <c r="E25" s="35"/>
      <c r="F25" s="36"/>
      <c r="G25" s="17"/>
      <c r="H25" s="17" t="str">
        <f t="shared" ca="1" si="6"/>
        <v/>
      </c>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65" s="3" customFormat="1" ht="30" customHeight="1" thickBot="1">
      <c r="A26" s="58"/>
      <c r="B26" s="82" t="s">
        <v>45</v>
      </c>
      <c r="C26" s="77" t="s">
        <v>21</v>
      </c>
      <c r="D26" s="37">
        <v>0.5</v>
      </c>
      <c r="E26" s="88">
        <v>44875</v>
      </c>
      <c r="F26" s="88">
        <v>44883</v>
      </c>
      <c r="G26" s="17"/>
      <c r="H26" s="17"/>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row>
    <row r="27" spans="1:65" s="3" customFormat="1" ht="30" customHeight="1" thickBot="1">
      <c r="A27" s="58"/>
      <c r="B27" s="82" t="s">
        <v>46</v>
      </c>
      <c r="C27" s="93" t="s">
        <v>41</v>
      </c>
      <c r="D27" s="37">
        <v>0.5</v>
      </c>
      <c r="E27" s="88">
        <v>44880</v>
      </c>
      <c r="F27" s="88">
        <v>44888</v>
      </c>
      <c r="G27" s="17"/>
      <c r="H27" s="17"/>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row>
    <row r="28" spans="1:65" s="3" customFormat="1" ht="30" customHeight="1" thickBot="1">
      <c r="A28" s="58"/>
      <c r="B28" s="82" t="s">
        <v>47</v>
      </c>
      <c r="C28" s="77" t="s">
        <v>48</v>
      </c>
      <c r="D28" s="37">
        <v>0.5</v>
      </c>
      <c r="E28" s="68">
        <v>44835</v>
      </c>
      <c r="F28" s="88">
        <v>44888</v>
      </c>
      <c r="G28" s="17"/>
      <c r="H28" s="17">
        <f t="shared" ca="1" si="6"/>
        <v>54</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65" s="3" customFormat="1" ht="30" customHeight="1" thickBot="1">
      <c r="A29" s="58"/>
      <c r="B29" s="82" t="s">
        <v>49</v>
      </c>
      <c r="C29" s="77" t="s">
        <v>21</v>
      </c>
      <c r="D29" s="37"/>
      <c r="E29" s="68">
        <v>44866</v>
      </c>
      <c r="F29" s="68">
        <v>44897</v>
      </c>
      <c r="G29" s="17"/>
      <c r="H29" s="17">
        <f t="shared" ca="1" si="6"/>
        <v>32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65" s="3" customFormat="1" ht="30" customHeight="1" thickBot="1">
      <c r="A30" s="58" t="s">
        <v>50</v>
      </c>
      <c r="B30" s="82" t="s">
        <v>51</v>
      </c>
      <c r="C30" s="77" t="s">
        <v>21</v>
      </c>
      <c r="D30" s="37"/>
      <c r="E30" s="68">
        <v>44893</v>
      </c>
      <c r="F30" s="68">
        <v>44904</v>
      </c>
      <c r="G30" s="17"/>
      <c r="H30" s="17">
        <f t="shared" ca="1" si="6"/>
        <v>12</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row>
    <row r="31" spans="1:65" s="3" customFormat="1" ht="30" customHeight="1" thickBot="1">
      <c r="A31" s="59" t="s">
        <v>52</v>
      </c>
      <c r="B31" s="82" t="s">
        <v>53</v>
      </c>
      <c r="C31" s="77" t="s">
        <v>36</v>
      </c>
      <c r="D31" s="37"/>
      <c r="E31" s="68">
        <v>44896</v>
      </c>
      <c r="F31" s="68">
        <v>44905</v>
      </c>
      <c r="G31" s="17"/>
      <c r="H31" s="17">
        <f t="shared" ca="1" si="6"/>
        <v>10</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row>
    <row r="32" spans="1:65" ht="30" customHeight="1" thickBot="1">
      <c r="B32" s="82" t="s">
        <v>54</v>
      </c>
      <c r="C32" s="93" t="s">
        <v>41</v>
      </c>
      <c r="D32" s="37"/>
      <c r="E32" s="68">
        <v>44901</v>
      </c>
      <c r="F32" s="68">
        <v>44907</v>
      </c>
      <c r="G32" s="17"/>
      <c r="H32" s="17">
        <f t="shared" ca="1" si="6"/>
        <v>7</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3"/>
    </row>
    <row r="33" spans="2:65" ht="30" customHeight="1" thickBot="1">
      <c r="B33" s="83"/>
      <c r="C33" s="78"/>
      <c r="D33" s="16"/>
      <c r="E33" s="69"/>
      <c r="F33" s="69"/>
      <c r="G33" s="17"/>
      <c r="H33" s="17" t="str">
        <f t="shared" ca="1" si="6"/>
        <v/>
      </c>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3"/>
    </row>
    <row r="34" spans="2:65" ht="30" customHeight="1" thickBot="1">
      <c r="B34" s="38" t="s">
        <v>55</v>
      </c>
      <c r="C34" s="39"/>
      <c r="D34" s="40"/>
      <c r="E34" s="41"/>
      <c r="F34" s="42"/>
      <c r="G34" s="43"/>
      <c r="H34" s="43" t="str">
        <f t="shared" ca="1" si="6"/>
        <v/>
      </c>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3"/>
    </row>
    <row r="35" spans="2:65" ht="30" customHeight="1">
      <c r="G35" s="6"/>
    </row>
    <row r="36" spans="2:65" ht="30" customHeight="1">
      <c r="C36" s="14"/>
      <c r="F36" s="60"/>
    </row>
    <row r="37" spans="2:65" ht="30" customHeight="1">
      <c r="C37" s="15"/>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34">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4">
    <cfRule type="expression" dxfId="2" priority="33">
      <formula>AND(TODAY()&gt;=I$5,TODAY()&lt;J$5)</formula>
    </cfRule>
  </conditionalFormatting>
  <conditionalFormatting sqref="I7:BL34">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scale="55"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topLeftCell="A4" zoomScaleNormal="100" workbookViewId="0">
      <selection activeCell="A10" sqref="A10"/>
    </sheetView>
  </sheetViews>
  <sheetFormatPr defaultColWidth="9.140625" defaultRowHeight="12.75"/>
  <cols>
    <col min="1" max="1" width="87.140625" style="48" customWidth="1"/>
    <col min="2" max="16384" width="9.140625" style="2"/>
  </cols>
  <sheetData>
    <row r="1" spans="1:2" ht="46.5" customHeight="1"/>
    <row r="2" spans="1:2" s="50" customFormat="1" ht="15.75">
      <c r="A2" s="49" t="s">
        <v>56</v>
      </c>
      <c r="B2" s="49"/>
    </row>
    <row r="3" spans="1:2" s="54" customFormat="1" ht="27" customHeight="1">
      <c r="A3" s="87" t="s">
        <v>57</v>
      </c>
      <c r="B3" s="55"/>
    </row>
    <row r="4" spans="1:2" s="51" customFormat="1" ht="26.25">
      <c r="A4" s="52" t="s">
        <v>58</v>
      </c>
    </row>
    <row r="5" spans="1:2" ht="74.099999999999994" customHeight="1">
      <c r="A5" s="53" t="s">
        <v>59</v>
      </c>
    </row>
    <row r="6" spans="1:2" ht="26.25" customHeight="1">
      <c r="A6" s="52" t="s">
        <v>60</v>
      </c>
    </row>
    <row r="7" spans="1:2" s="48" customFormat="1" ht="204.95" customHeight="1">
      <c r="A7" s="57" t="s">
        <v>61</v>
      </c>
    </row>
    <row r="8" spans="1:2" s="51" customFormat="1" ht="26.25">
      <c r="A8" s="52" t="s">
        <v>62</v>
      </c>
    </row>
    <row r="9" spans="1:2" ht="60">
      <c r="A9" s="53" t="s">
        <v>63</v>
      </c>
    </row>
    <row r="10" spans="1:2" s="48" customFormat="1" ht="27.95" customHeight="1">
      <c r="A10" s="56" t="s">
        <v>64</v>
      </c>
    </row>
    <row r="11" spans="1:2" s="51" customFormat="1" ht="26.25">
      <c r="A11" s="52" t="s">
        <v>65</v>
      </c>
    </row>
    <row r="12" spans="1:2" ht="30">
      <c r="A12" s="53" t="s">
        <v>66</v>
      </c>
    </row>
    <row r="13" spans="1:2" s="48" customFormat="1" ht="27.95" customHeight="1">
      <c r="A13" s="56" t="s">
        <v>67</v>
      </c>
    </row>
    <row r="14" spans="1:2" s="51" customFormat="1" ht="26.25">
      <c r="A14" s="52" t="s">
        <v>68</v>
      </c>
    </row>
    <row r="15" spans="1:2" ht="75" customHeight="1">
      <c r="A15" s="53" t="s">
        <v>69</v>
      </c>
    </row>
    <row r="16" spans="1:2" ht="75">
      <c r="A16" s="53" t="s">
        <v>70</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c51be9-0308-4ab2-8ed3-0190beeb44cf">
      <Terms xmlns="http://schemas.microsoft.com/office/infopath/2007/PartnerControls"/>
    </lcf76f155ced4ddcb4097134ff3c332f>
    <TaxCatchAll xmlns="dd26419d-fafd-4535-a2ce-e1ad1abb11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2069814ADAF944AC5C58C2CBAB434A" ma:contentTypeVersion="16" ma:contentTypeDescription="Create a new document." ma:contentTypeScope="" ma:versionID="f414403340f81f9bb75c413148e323b9">
  <xsd:schema xmlns:xsd="http://www.w3.org/2001/XMLSchema" xmlns:xs="http://www.w3.org/2001/XMLSchema" xmlns:p="http://schemas.microsoft.com/office/2006/metadata/properties" xmlns:ns2="3ec51be9-0308-4ab2-8ed3-0190beeb44cf" xmlns:ns3="dd26419d-fafd-4535-a2ce-e1ad1abb1183" targetNamespace="http://schemas.microsoft.com/office/2006/metadata/properties" ma:root="true" ma:fieldsID="ce6442b642bddda4af75830c08bb7a0a" ns2:_="" ns3:_="">
    <xsd:import namespace="3ec51be9-0308-4ab2-8ed3-0190beeb44cf"/>
    <xsd:import namespace="dd26419d-fafd-4535-a2ce-e1ad1abb11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51be9-0308-4ab2-8ed3-0190beeb4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26419d-fafd-4535-a2ce-e1ad1abb11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4a1d88-0a23-4d0d-a6c5-cc56b32817c4}" ma:internalName="TaxCatchAll" ma:showField="CatchAllData" ma:web="dd26419d-fafd-4535-a2ce-e1ad1abb11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13371-E9AC-4A7B-B2F5-C97B8D74AB53}"/>
</file>

<file path=customXml/itemProps2.xml><?xml version="1.0" encoding="utf-8"?>
<ds:datastoreItem xmlns:ds="http://schemas.openxmlformats.org/officeDocument/2006/customXml" ds:itemID="{10130CA9-087A-4208-8306-65FE6B1392D5}"/>
</file>

<file path=customXml/itemProps3.xml><?xml version="1.0" encoding="utf-8"?>
<ds:datastoreItem xmlns:ds="http://schemas.openxmlformats.org/officeDocument/2006/customXml" ds:itemID="{9F439AAC-7480-434A-82DE-03E1B1E172C9}"/>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Sultan Ali O Alhazawbar</cp:lastModifiedBy>
  <cp:revision/>
  <dcterms:created xsi:type="dcterms:W3CDTF">2022-03-11T22:40:12Z</dcterms:created>
  <dcterms:modified xsi:type="dcterms:W3CDTF">2022-12-05T01:56:40Z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0x0101008D2069814ADAF944AC5C58C2CBAB434A</vt:lpwstr>
  </property>
  <property fmtid="{D5CDD505-2E9C-101B-9397-08002B2CF9AE}" pid="3" name="MediaServiceImageTags">
    <vt:lpwstr/>
  </property>
</Properties>
</file>